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LÍQUIDOS DE GAS NATURAL" sheetId="15297" r:id="rId1"/>
    <sheet name="LÍQUIDOS DE GAS NATURAL 21-22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21-22'!$D$13:$E$18</definedName>
    <definedName name="_xlnm.Print_Area" localSheetId="0">'LÍQUIDOS DE GAS NATURAL'!$D$4:$IU$77</definedName>
    <definedName name="_xlnm.Print_Area" localSheetId="1">'LÍQUIDOS DE GAS NATURAL 21-22'!$D$4:$AR$77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9" i="15298" l="1"/>
  <c r="AR20" i="15298" s="1"/>
  <c r="AR15" i="15298"/>
  <c r="AR16" i="15298"/>
  <c r="AR17" i="15298"/>
  <c r="AR14" i="15298"/>
  <c r="AQ20" i="15298"/>
  <c r="AQ18" i="15298"/>
  <c r="AP18" i="15298"/>
  <c r="AP20" i="15298"/>
  <c r="AQ22" i="15298" l="1"/>
  <c r="AR18" i="15298"/>
  <c r="AR22" i="15298" s="1"/>
  <c r="AP22" i="15298"/>
  <c r="AO20" i="15298"/>
  <c r="AO18" i="15298"/>
  <c r="AN20" i="15298"/>
  <c r="AN18" i="15298"/>
  <c r="AN22" i="15298" s="1"/>
  <c r="AM20" i="15298"/>
  <c r="AM18" i="15298"/>
  <c r="AL20" i="15298"/>
  <c r="AL18" i="15298"/>
  <c r="AK20" i="15298"/>
  <c r="AK18" i="15298"/>
  <c r="AJ20" i="15298"/>
  <c r="AJ18" i="15298"/>
  <c r="AI20" i="15298"/>
  <c r="AI18" i="15298"/>
  <c r="AH18" i="15298"/>
  <c r="AH20" i="15298"/>
  <c r="AG20" i="15298"/>
  <c r="AG18" i="15298"/>
  <c r="AF20" i="15298"/>
  <c r="AF18" i="15298"/>
  <c r="AO22" i="15298" l="1"/>
  <c r="AM22" i="15298"/>
  <c r="AL22" i="15298"/>
  <c r="AK22" i="15298"/>
  <c r="AF22" i="15298"/>
  <c r="AH22" i="15298"/>
  <c r="AJ22" i="15298"/>
  <c r="AI22" i="15298"/>
  <c r="AG22" i="15298"/>
  <c r="AE20" i="15298" l="1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P22" i="15297" s="1"/>
  <c r="IO18" i="15297"/>
  <c r="IO20" i="15297"/>
  <c r="IN18" i="15297"/>
  <c r="IN20" i="15297"/>
  <c r="IM18" i="15297"/>
  <c r="IM20" i="15297"/>
  <c r="IM22" i="15297" s="1"/>
  <c r="IL18" i="15297"/>
  <c r="IL20" i="15297"/>
  <c r="IK20" i="15297"/>
  <c r="IK18" i="15297"/>
  <c r="IK22" i="15297" s="1"/>
  <c r="IJ18" i="15297"/>
  <c r="IJ20" i="15297"/>
  <c r="II18" i="15297"/>
  <c r="II20" i="15297"/>
  <c r="IH17" i="15297"/>
  <c r="IH15" i="15297"/>
  <c r="IH16" i="15297"/>
  <c r="IH20" i="15297"/>
  <c r="IG20" i="15297"/>
  <c r="IG18" i="15297"/>
  <c r="IG22" i="15297" s="1"/>
  <c r="IF17" i="15297"/>
  <c r="IF16" i="15297"/>
  <c r="IF15" i="15297"/>
  <c r="IF20" i="15297"/>
  <c r="IE17" i="15297"/>
  <c r="IE16" i="15297"/>
  <c r="IE15" i="15297"/>
  <c r="IE20" i="15297"/>
  <c r="ID17" i="15297"/>
  <c r="ID16" i="15297"/>
  <c r="ID15" i="15297"/>
  <c r="ID20" i="15297"/>
  <c r="IC17" i="15297"/>
  <c r="IC16" i="15297"/>
  <c r="IC15" i="15297"/>
  <c r="IC20" i="15297"/>
  <c r="IB17" i="15297"/>
  <c r="IB15" i="15297"/>
  <c r="IB16" i="15297"/>
  <c r="IB20" i="15297"/>
  <c r="IA20" i="15297"/>
  <c r="IA18" i="15297"/>
  <c r="IA22" i="15297" s="1"/>
  <c r="HZ20" i="15297"/>
  <c r="HZ18" i="15297"/>
  <c r="HZ22" i="15297" s="1"/>
  <c r="HY20" i="15297"/>
  <c r="HY18" i="15297"/>
  <c r="HY22" i="15297" s="1"/>
  <c r="HX18" i="15297"/>
  <c r="HX20" i="15297"/>
  <c r="HW20" i="15297"/>
  <c r="HW18" i="15297"/>
  <c r="HV20" i="15297"/>
  <c r="HV18" i="15297"/>
  <c r="HV22" i="15297" s="1"/>
  <c r="HU20" i="15297"/>
  <c r="HU18" i="15297"/>
  <c r="HU22" i="15297"/>
  <c r="HT18" i="15297"/>
  <c r="HT22" i="15297" s="1"/>
  <c r="HT20" i="15297"/>
  <c r="HS20" i="15297"/>
  <c r="HS18" i="15297"/>
  <c r="HR18" i="15297"/>
  <c r="HR22" i="15297" s="1"/>
  <c r="HR20" i="15297"/>
  <c r="HQ20" i="15297"/>
  <c r="HQ18" i="15297"/>
  <c r="HQ22" i="15297" s="1"/>
  <c r="HP20" i="15297"/>
  <c r="HP18" i="15297"/>
  <c r="HO20" i="15297"/>
  <c r="HO18" i="15297"/>
  <c r="HN20" i="15297"/>
  <c r="HN22" i="15297" s="1"/>
  <c r="HN18" i="15297"/>
  <c r="HM20" i="15297"/>
  <c r="HM18" i="15297"/>
  <c r="HM22" i="15297" s="1"/>
  <c r="HL20" i="15297"/>
  <c r="HL18" i="15297"/>
  <c r="HK20" i="15297"/>
  <c r="HK18" i="15297"/>
  <c r="HJ20" i="15297"/>
  <c r="HJ18" i="15297"/>
  <c r="GW18" i="15297"/>
  <c r="GW20" i="15297"/>
  <c r="HI20" i="15297"/>
  <c r="HI18" i="15297"/>
  <c r="HH20" i="15297"/>
  <c r="HG20" i="15297"/>
  <c r="HH18" i="15297"/>
  <c r="HG18" i="15297"/>
  <c r="HF20" i="15297"/>
  <c r="HF18" i="15297"/>
  <c r="HE20" i="15297"/>
  <c r="HE18" i="15297"/>
  <c r="GS20" i="15297"/>
  <c r="GT20" i="15297"/>
  <c r="GU20" i="15297"/>
  <c r="GU22" i="15297" s="1"/>
  <c r="GV20" i="15297"/>
  <c r="GX20" i="15297"/>
  <c r="GY20" i="15297"/>
  <c r="GZ20" i="15297"/>
  <c r="HA20" i="15297"/>
  <c r="HB20" i="15297"/>
  <c r="HC20" i="15297"/>
  <c r="HD20" i="15297"/>
  <c r="GS18" i="15297"/>
  <c r="GT18" i="15297"/>
  <c r="GU18" i="15297"/>
  <c r="GV18" i="15297"/>
  <c r="GX18" i="15297"/>
  <c r="GY18" i="15297"/>
  <c r="GY22" i="15297" s="1"/>
  <c r="GZ18" i="15297"/>
  <c r="GZ22" i="15297" s="1"/>
  <c r="HA18" i="15297"/>
  <c r="HB18" i="15297"/>
  <c r="HC18" i="15297"/>
  <c r="HD18" i="15297"/>
  <c r="GR20" i="15297"/>
  <c r="GR18" i="15297"/>
  <c r="HS22" i="15297" l="1"/>
  <c r="ID18" i="15297"/>
  <c r="ID22" i="15297" s="1"/>
  <c r="HD22" i="15297"/>
  <c r="IJ22" i="15297"/>
  <c r="IF18" i="15297"/>
  <c r="IF22" i="15297" s="1"/>
  <c r="GR22" i="15297"/>
  <c r="GT22" i="15297"/>
  <c r="HH22" i="15297"/>
  <c r="HC22" i="15297"/>
  <c r="HB22" i="15297"/>
  <c r="GS22" i="15297"/>
  <c r="HJ22" i="15297"/>
  <c r="GV22" i="15297"/>
  <c r="HI22" i="15297"/>
  <c r="HL22" i="15297"/>
  <c r="IL22" i="15297"/>
  <c r="IN22" i="15297"/>
  <c r="HG22" i="15297"/>
  <c r="GW22" i="15297"/>
  <c r="HK22" i="15297"/>
  <c r="IB18" i="15297"/>
  <c r="IB22" i="15297" s="1"/>
  <c r="IH18" i="15297"/>
  <c r="IH22" i="15297" s="1"/>
  <c r="GX22" i="15297"/>
  <c r="HA22" i="15297"/>
  <c r="IE18" i="15297"/>
  <c r="IE22" i="15297" s="1"/>
  <c r="HE22" i="15297"/>
  <c r="HP22" i="15297"/>
  <c r="HX22" i="15297"/>
  <c r="IO22" i="15297"/>
  <c r="IQ22" i="15297"/>
  <c r="IS22" i="15297"/>
  <c r="HF22" i="15297"/>
  <c r="HO22" i="15297"/>
  <c r="HW22" i="15297"/>
  <c r="IC18" i="15297"/>
  <c r="IC22" i="15297" s="1"/>
  <c r="II22" i="15297"/>
  <c r="IR22" i="15297"/>
  <c r="AD22" i="15298"/>
  <c r="X22" i="15298"/>
  <c r="P18" i="15298"/>
  <c r="P22" i="15298" s="1"/>
  <c r="Q22" i="15298"/>
  <c r="U22" i="15298"/>
  <c r="Y22" i="15298"/>
  <c r="Z22" i="15298"/>
  <c r="O22" i="15298"/>
  <c r="R22" i="15298"/>
  <c r="V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<sst xmlns="http://schemas.openxmlformats.org/spreadsheetml/2006/main" count="333" uniqueCount="53">
  <si>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</si>
  <si>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</si>
  <si>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</si>
  <si>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</si>
  <si>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</si>
  <si>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</si>
  <si>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</si>
  <si>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</si>
  <si>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</si>
  <si>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</si>
  <si>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</si>
  <si>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</si>
  <si>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</si>
  <si>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</si>
  <si>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</si>
  <si>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</si>
  <si>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</si>
  <si>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</si>
  <si>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</si>
  <si>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</si>
  <si>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</si>
  <si>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</si>
  <si>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</si>
  <si>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</si>
  <si>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</si>
  <si>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</si>
  <si>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</si>
  <si>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</si>
  <si>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</si>
  <si>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</si>
  <si>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</si>
  <si>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</si>
  <si>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</si>
  <si>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</si>
  <si>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</si>
  <si>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</si>
  <si>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</si>
  <si>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</si>
  <si>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</si>
  <si>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</si>
  <si>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</si>
  <si>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</si>
  <si>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</si>
  <si>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</si>
  <si>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</si>
  <si>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</si>
  <si>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</si>
  <si>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</si>
  <si>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</si>
  <si>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</si>
  <si>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</si>
  <si>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DIFERENCIA JUN22-MAY22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</si>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</sst>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2" fillId="12" borderId="2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292224"/>
        <c:axId val="94298496"/>
        <c:axId val="0"/>
      </c:bar3DChart>
      <c:dateAx>
        <c:axId val="94292224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4298496"/>
        <c:crosses val="autoZero"/>
        <c:auto val="1"/>
        <c:lblOffset val="100"/>
        <c:baseTimeUnit val="months"/>
      </c:dateAx>
      <c:valAx>
        <c:axId val="942984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29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23837576271445265"/>
          <c:w val="0.88232156999332434"/>
          <c:h val="0.6622413897164530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21-22'!$AF$1:$AQ$1</c:f>
              <c:numCache>
                <c:formatCode>mmm\-yy</c:formatCode>
                <c:ptCount val="1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</c:numCache>
            </c:numRef>
          </c:cat>
          <c:val>
            <c:numRef>
              <c:f>'LÍQUIDOS DE GAS NATURAL 21-22'!$AF$22:$AQ$22</c:f>
              <c:numCache>
                <c:formatCode>#,##0</c:formatCode>
                <c:ptCount val="12"/>
                <c:pt idx="0">
                  <c:v>79661.290322580666</c:v>
                </c:pt>
                <c:pt idx="1">
                  <c:v>84171.548387096773</c:v>
                </c:pt>
                <c:pt idx="2">
                  <c:v>86994</c:v>
                </c:pt>
                <c:pt idx="3">
                  <c:v>85260</c:v>
                </c:pt>
                <c:pt idx="4">
                  <c:v>84354</c:v>
                </c:pt>
                <c:pt idx="5">
                  <c:v>84106</c:v>
                </c:pt>
                <c:pt idx="6">
                  <c:v>85714.354838709682</c:v>
                </c:pt>
                <c:pt idx="7">
                  <c:v>85063</c:v>
                </c:pt>
                <c:pt idx="8">
                  <c:v>84523.548387096787</c:v>
                </c:pt>
                <c:pt idx="9">
                  <c:v>83649</c:v>
                </c:pt>
                <c:pt idx="10">
                  <c:v>83107.387096774197</c:v>
                </c:pt>
                <c:pt idx="11">
                  <c:v>83430.866666666669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454912"/>
        <c:axId val="94456832"/>
        <c:axId val="0"/>
      </c:bar3DChart>
      <c:dateAx>
        <c:axId val="94454912"/>
        <c:scaling>
          <c:orientation val="minMax"/>
          <c:max val="44713"/>
          <c:min val="44378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4456832"/>
        <c:crosses val="autoZero"/>
        <c:auto val="1"/>
        <c:lblOffset val="100"/>
        <c:baseTimeUnit val="months"/>
      </c:dateAx>
      <c:valAx>
        <c:axId val="944568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45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xmlns="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554181</xdr:colOff>
      <xdr:row>27</xdr:row>
      <xdr:rowOff>494</xdr:rowOff>
    </xdr:from>
    <xdr:to>
      <xdr:col>41</xdr:col>
      <xdr:colOff>658090</xdr:colOff>
      <xdr:row>61</xdr:row>
      <xdr:rowOff>132606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xmlns="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03125" style="1" hidden="1" customWidth="1"/>
    <col min="12" max="12" width="12.85546875" style="1" hidden="1" customWidth="1"/>
    <col min="13" max="13" width="12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3.5703125" style="1" hidden="1" customWidth="1"/>
    <col min="20" max="20" width="13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20" width="12.7109375" style="1" hidden="1" customWidth="1"/>
    <col min="121" max="142" width="13.285156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578125" style="1" hidden="1" customWidth="1"/>
    <col min="189" max="192" width="14.140625" style="1" hidden="1" customWidth="1"/>
    <col min="193" max="194" width="14.85546875" style="1" hidden="1" customWidth="1"/>
    <col min="195" max="219" width="15.7109375" style="1" hidden="1" customWidth="1"/>
    <col min="220" max="231" width="18.7109375" style="1" hidden="1" customWidth="1"/>
    <col min="232" max="240" width="19.85546875" style="1" hidden="1" customWidth="1"/>
    <col min="241" max="241" width="16.85546875" style="1" hidden="1" customWidth="1"/>
    <col min="242" max="242" width="15.85546875" style="1" customWidth="1"/>
    <col min="243" max="243" width="16.7109375" style="1" customWidth="1"/>
    <col min="244" max="244" width="18.5703125" style="1" customWidth="1"/>
    <col min="245" max="245" width="16" style="1" customWidth="1"/>
    <col min="246" max="246" width="15.5703125" style="1" customWidth="1"/>
    <col min="247" max="247" width="16.5703125" style="1" customWidth="1"/>
    <col min="248" max="249" width="15.140625" style="1" customWidth="1"/>
    <col min="250" max="250" width="13.42578125" style="1" customWidth="1"/>
    <col min="251" max="251" width="16.140625" style="1" customWidth="1"/>
    <col min="252" max="252" width="14.28515625" style="1" customWidth="1"/>
    <col min="253" max="254" width="14.42578125" style="1" customWidth="1"/>
    <col min="255" max="255" width="17.85546875" style="1" customWidth="1"/>
    <col min="256" max="16384" width="11.42578125" style="1"/>
  </cols>
  <sheetData>
    <row r="1" spans="1:256" x14ac:dyDescent="0.2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35">
      <c r="B4" s="235" t="s">
        <v>44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5"/>
      <c r="HX4" s="235"/>
      <c r="HY4" s="235"/>
      <c r="HZ4" s="235"/>
      <c r="IA4" s="235"/>
      <c r="IB4" s="235"/>
      <c r="IC4" s="235"/>
      <c r="ID4" s="235"/>
      <c r="IE4" s="235"/>
      <c r="IF4" s="235"/>
      <c r="IG4" s="235"/>
      <c r="IH4" s="235"/>
      <c r="II4" s="235"/>
      <c r="IJ4" s="235"/>
      <c r="IK4" s="235"/>
      <c r="IL4" s="235"/>
      <c r="IM4" s="235"/>
      <c r="IN4" s="235"/>
      <c r="IO4" s="235"/>
      <c r="IP4" s="235"/>
      <c r="IQ4" s="235"/>
      <c r="IR4" s="235"/>
      <c r="IS4" s="235"/>
      <c r="IT4" s="235"/>
    </row>
    <row r="5" spans="1:256" ht="23.25" customHeight="1" x14ac:dyDescent="0.2">
      <c r="B5" s="234" t="s">
        <v>50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/>
      <c r="GZ5" s="234"/>
      <c r="HA5" s="234"/>
      <c r="HB5" s="234"/>
      <c r="HC5" s="234"/>
      <c r="HD5" s="234"/>
      <c r="HE5" s="234"/>
      <c r="HF5" s="234"/>
      <c r="HG5" s="234"/>
      <c r="HH5" s="234"/>
      <c r="HI5" s="234"/>
      <c r="HJ5" s="234"/>
      <c r="HK5" s="234"/>
      <c r="HL5" s="234"/>
      <c r="HM5" s="234"/>
      <c r="HN5" s="234"/>
      <c r="HO5" s="234"/>
      <c r="HP5" s="234"/>
      <c r="HQ5" s="234"/>
      <c r="HR5" s="234"/>
      <c r="HS5" s="234"/>
      <c r="HT5" s="234"/>
      <c r="HU5" s="234"/>
      <c r="HV5" s="234"/>
      <c r="HW5" s="234"/>
      <c r="HX5" s="234"/>
      <c r="HY5" s="234"/>
      <c r="HZ5" s="234"/>
      <c r="IA5" s="234"/>
      <c r="IB5" s="234"/>
      <c r="IC5" s="234"/>
      <c r="ID5" s="234"/>
      <c r="IE5" s="234"/>
      <c r="IF5" s="234"/>
      <c r="IG5" s="234"/>
      <c r="IH5" s="234"/>
      <c r="II5" s="234"/>
      <c r="IJ5" s="234"/>
      <c r="IK5" s="234"/>
      <c r="IL5" s="234"/>
      <c r="IM5" s="234"/>
      <c r="IN5" s="234"/>
      <c r="IO5" s="234"/>
      <c r="IP5" s="234"/>
      <c r="IQ5" s="234"/>
      <c r="IR5" s="234"/>
      <c r="IS5" s="234"/>
      <c r="IT5" s="234"/>
    </row>
    <row r="6" spans="1:256" ht="21" x14ac:dyDescent="0.35">
      <c r="B6" s="247" t="s">
        <v>46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7"/>
      <c r="FN6" s="247"/>
      <c r="FO6" s="247"/>
      <c r="FP6" s="247"/>
      <c r="FQ6" s="247"/>
      <c r="FR6" s="247"/>
      <c r="FS6" s="247"/>
      <c r="FT6" s="247"/>
      <c r="FU6" s="247"/>
      <c r="FV6" s="247"/>
      <c r="FW6" s="247"/>
      <c r="FX6" s="247"/>
      <c r="FY6" s="247"/>
      <c r="FZ6" s="247"/>
      <c r="GA6" s="247"/>
      <c r="GB6" s="247"/>
      <c r="GC6" s="247"/>
      <c r="GD6" s="247"/>
      <c r="GE6" s="247"/>
      <c r="GF6" s="247"/>
      <c r="GG6" s="247"/>
      <c r="GH6" s="247"/>
      <c r="GI6" s="247"/>
      <c r="GJ6" s="247"/>
      <c r="GK6" s="247"/>
      <c r="GL6" s="247"/>
      <c r="GM6" s="247"/>
      <c r="GN6" s="247"/>
      <c r="GO6" s="247"/>
      <c r="GP6" s="247"/>
      <c r="GQ6" s="247"/>
      <c r="GR6" s="247"/>
      <c r="GS6" s="247"/>
      <c r="GT6" s="247"/>
      <c r="GU6" s="247"/>
      <c r="GV6" s="247"/>
      <c r="GW6" s="247"/>
      <c r="GX6" s="247"/>
      <c r="GY6" s="247"/>
      <c r="GZ6" s="247"/>
      <c r="HA6" s="247"/>
      <c r="HB6" s="247"/>
      <c r="HC6" s="247"/>
      <c r="HD6" s="247"/>
      <c r="HE6" s="247"/>
      <c r="HF6" s="247"/>
      <c r="HG6" s="247"/>
      <c r="HH6" s="247"/>
      <c r="HI6" s="247"/>
      <c r="HJ6" s="247"/>
      <c r="HK6" s="247"/>
      <c r="HL6" s="247"/>
      <c r="HM6" s="247"/>
      <c r="HN6" s="247"/>
      <c r="HO6" s="247"/>
      <c r="HP6" s="247"/>
      <c r="HQ6" s="247"/>
      <c r="HR6" s="247"/>
      <c r="HS6" s="247"/>
      <c r="HT6" s="247"/>
      <c r="HU6" s="247"/>
      <c r="HV6" s="247"/>
      <c r="HW6" s="247"/>
      <c r="HX6" s="247"/>
      <c r="HY6" s="247"/>
      <c r="HZ6" s="247"/>
      <c r="IA6" s="247"/>
      <c r="IB6" s="247"/>
      <c r="IC6" s="247"/>
      <c r="ID6" s="247"/>
      <c r="IE6" s="247"/>
      <c r="IF6" s="247"/>
      <c r="IG6" s="247"/>
      <c r="IH6" s="247"/>
      <c r="II6" s="247"/>
      <c r="IJ6" s="247"/>
      <c r="IK6" s="247"/>
      <c r="IL6" s="247"/>
      <c r="IM6" s="247"/>
      <c r="IN6" s="247"/>
      <c r="IO6" s="247"/>
      <c r="IP6" s="247"/>
      <c r="IQ6" s="247"/>
      <c r="IR6" s="247"/>
      <c r="IS6" s="247"/>
      <c r="IT6" s="247"/>
    </row>
    <row r="7" spans="1:256" ht="15.75" hidden="1" x14ac:dyDescent="0.2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75" hidden="1" x14ac:dyDescent="0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75" hidden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75" hidden="1" x14ac:dyDescent="0.2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25">
      <c r="A12" s="1"/>
      <c r="B12" s="5"/>
      <c r="C12" s="5"/>
      <c r="D12" s="236"/>
      <c r="E12" s="237"/>
      <c r="F12" s="227">
        <v>1999</v>
      </c>
      <c r="G12" s="227"/>
      <c r="H12" s="227"/>
      <c r="I12" s="227"/>
      <c r="J12" s="227"/>
      <c r="K12" s="227"/>
      <c r="L12" s="227"/>
      <c r="M12" s="227"/>
      <c r="N12" s="224">
        <v>2000</v>
      </c>
      <c r="O12" s="225"/>
      <c r="P12" s="225"/>
      <c r="Q12" s="225"/>
      <c r="R12" s="225"/>
      <c r="S12" s="225"/>
      <c r="T12" s="225"/>
      <c r="U12" s="226"/>
      <c r="V12" s="85">
        <v>2001</v>
      </c>
      <c r="W12" s="85"/>
      <c r="X12" s="85"/>
      <c r="Y12" s="85"/>
      <c r="Z12" s="85"/>
      <c r="AA12" s="85"/>
      <c r="AB12" s="85"/>
      <c r="AC12" s="220">
        <v>2001</v>
      </c>
      <c r="AD12" s="220"/>
      <c r="AE12" s="220"/>
      <c r="AF12" s="220"/>
      <c r="AG12" s="220"/>
      <c r="AH12" s="239">
        <v>2002</v>
      </c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19">
        <v>2003</v>
      </c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28">
        <v>2004</v>
      </c>
      <c r="BG12" s="228"/>
      <c r="BH12" s="228"/>
      <c r="BI12" s="228"/>
      <c r="BJ12" s="228"/>
      <c r="BK12" s="228"/>
      <c r="BL12" s="228"/>
      <c r="BM12" s="228"/>
      <c r="BN12" s="228"/>
      <c r="BO12" s="228"/>
      <c r="BP12" s="229">
        <v>2005</v>
      </c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38">
        <v>2006</v>
      </c>
      <c r="CC12" s="238"/>
      <c r="CD12" s="238"/>
      <c r="CE12" s="238"/>
      <c r="CF12" s="238"/>
      <c r="CG12" s="238"/>
      <c r="CH12" s="238"/>
      <c r="CI12" s="238"/>
      <c r="CJ12" s="238"/>
      <c r="CK12" s="238"/>
      <c r="CL12" s="230">
        <v>2007</v>
      </c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49">
        <v>2008</v>
      </c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32">
        <v>2009</v>
      </c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3">
        <v>2010</v>
      </c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87"/>
      <c r="EI12" s="87">
        <v>2011</v>
      </c>
      <c r="EJ12" s="87"/>
      <c r="EK12" s="87"/>
      <c r="EL12" s="87"/>
      <c r="EM12" s="87"/>
      <c r="EN12" s="87"/>
      <c r="EO12" s="233">
        <v>2011</v>
      </c>
      <c r="EP12" s="233"/>
      <c r="EQ12" s="233"/>
      <c r="ER12" s="242">
        <v>2012</v>
      </c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>
        <v>2013</v>
      </c>
      <c r="FE12" s="242"/>
      <c r="FF12" s="242"/>
      <c r="FG12" s="242"/>
      <c r="FH12" s="242"/>
      <c r="FI12" s="242"/>
      <c r="FJ12" s="242"/>
      <c r="FK12" s="242"/>
      <c r="FL12" s="242"/>
      <c r="FM12" s="242"/>
      <c r="FN12" s="242"/>
      <c r="FO12" s="242"/>
      <c r="FP12" s="231">
        <v>2014</v>
      </c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>
        <v>2015</v>
      </c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40">
        <v>2016</v>
      </c>
      <c r="GY12" s="241"/>
      <c r="GZ12" s="248">
        <v>2017</v>
      </c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3">
        <v>2018</v>
      </c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5"/>
      <c r="HX12" s="246">
        <v>2019</v>
      </c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>
        <v>2020</v>
      </c>
      <c r="IK12" s="246"/>
      <c r="IL12" s="246"/>
      <c r="IM12" s="246"/>
      <c r="IN12" s="246"/>
      <c r="IO12" s="246"/>
      <c r="IP12" s="246"/>
      <c r="IQ12" s="246"/>
      <c r="IR12" s="246"/>
      <c r="IS12" s="246"/>
      <c r="IT12" s="246"/>
      <c r="IU12" s="1"/>
      <c r="IV12" s="1"/>
    </row>
    <row r="13" spans="1:256" s="6" customFormat="1" ht="55.5" customHeight="1" x14ac:dyDescent="0.2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15" customHeight="1" x14ac:dyDescent="0.2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15" customHeight="1" x14ac:dyDescent="0.2">
      <c r="A15" s="7"/>
      <c r="B15" s="216" t="s">
        <v>21</v>
      </c>
      <c r="C15" s="217" t="s">
        <v>16</v>
      </c>
      <c r="D15" s="218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15" customHeight="1" x14ac:dyDescent="0.2">
      <c r="A16" s="7"/>
      <c r="B16" s="216"/>
      <c r="C16" s="217"/>
      <c r="D16" s="218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15" customHeight="1" x14ac:dyDescent="0.2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15" customHeight="1" x14ac:dyDescent="0.2">
      <c r="A18" s="8"/>
      <c r="B18" s="10"/>
      <c r="C18" s="56"/>
      <c r="D18" s="223" t="s">
        <v>41</v>
      </c>
      <c r="E18" s="223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5" customHeight="1" x14ac:dyDescent="0.2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15" customHeight="1" x14ac:dyDescent="0.2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15" customHeight="1" x14ac:dyDescent="0.2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">
      <c r="A22" s="11"/>
      <c r="B22" s="74"/>
      <c r="C22" s="75"/>
      <c r="D22" s="221" t="s">
        <v>45</v>
      </c>
      <c r="E22" s="222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25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5" x14ac:dyDescent="0.2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25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2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25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75" x14ac:dyDescent="0.2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75" x14ac:dyDescent="0.2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25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2">
      <c r="HS37" s="37"/>
      <c r="HT37" s="37"/>
    </row>
    <row r="47" spans="4:228" x14ac:dyDescent="0.2">
      <c r="D47" s="38"/>
    </row>
    <row r="49" spans="5:142" x14ac:dyDescent="0.2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2">
      <c r="AD50" s="41"/>
    </row>
    <row r="57" spans="5:142" x14ac:dyDescent="0.2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2"/>
    <row r="81" ht="14.25" customHeight="1" x14ac:dyDescent="0.2"/>
  </sheetData>
  <mergeCells count="31"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  <mergeCell ref="BP12:CA12"/>
    <mergeCell ref="CL12:CW12"/>
    <mergeCell ref="FP12:GA12"/>
    <mergeCell ref="DJ12:DU12"/>
    <mergeCell ref="EO12:EQ12"/>
    <mergeCell ref="D22:E22"/>
    <mergeCell ref="D18:E18"/>
    <mergeCell ref="N12:U12"/>
    <mergeCell ref="F12:M12"/>
    <mergeCell ref="BF12:BO12"/>
    <mergeCell ref="B15:B16"/>
    <mergeCell ref="C15:C16"/>
    <mergeCell ref="D15:D16"/>
    <mergeCell ref="AT12:BE12"/>
    <mergeCell ref="AC12:AG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81"/>
  <sheetViews>
    <sheetView tabSelected="1" view="pageBreakPreview" zoomScale="55" zoomScaleNormal="40" zoomScaleSheetLayoutView="55" workbookViewId="0">
      <pane xSplit="5" ySplit="13" topLeftCell="AF14" activePane="bottomRight" state="frozen"/>
      <selection pane="topRight" activeCell="HL1" sqref="HL1"/>
      <selection pane="bottomLeft" activeCell="A14" sqref="A14"/>
      <selection pane="bottomRight" activeCell="AZ49" sqref="AZ49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14" width="19.85546875" style="1" hidden="1" customWidth="1"/>
    <col min="15" max="15" width="16.85546875" style="1" hidden="1" customWidth="1"/>
    <col min="16" max="16" width="15.85546875" style="1" hidden="1" customWidth="1"/>
    <col min="17" max="17" width="16.7109375" style="1" hidden="1" customWidth="1"/>
    <col min="18" max="18" width="18.5703125" style="1" hidden="1" customWidth="1"/>
    <col min="19" max="19" width="16" style="1" hidden="1" customWidth="1"/>
    <col min="20" max="20" width="15.5703125" style="1" hidden="1" customWidth="1"/>
    <col min="21" max="21" width="16.5703125" style="1" hidden="1" customWidth="1"/>
    <col min="22" max="23" width="15.140625" style="1" hidden="1" customWidth="1"/>
    <col min="24" max="24" width="13.42578125" style="1" hidden="1" customWidth="1"/>
    <col min="25" max="25" width="16.140625" style="1" hidden="1" customWidth="1"/>
    <col min="26" max="26" width="14.28515625" style="1" hidden="1" customWidth="1"/>
    <col min="27" max="31" width="14.42578125" style="1" hidden="1" customWidth="1"/>
    <col min="32" max="43" width="14.42578125" style="1" customWidth="1"/>
    <col min="44" max="44" width="20" style="1" customWidth="1"/>
    <col min="45" max="16384" width="11.42578125" style="1"/>
  </cols>
  <sheetData>
    <row r="1" spans="1:45" x14ac:dyDescent="0.2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44378</v>
      </c>
      <c r="AG1" s="4">
        <v>44409</v>
      </c>
      <c r="AH1" s="4">
        <v>44440</v>
      </c>
      <c r="AI1" s="4">
        <v>44470</v>
      </c>
      <c r="AJ1" s="4">
        <v>44501</v>
      </c>
      <c r="AK1" s="4">
        <v>44531</v>
      </c>
      <c r="AL1" s="4">
        <v>44562</v>
      </c>
      <c r="AM1" s="4">
        <v>44593</v>
      </c>
      <c r="AN1" s="4">
        <v>44621</v>
      </c>
      <c r="AO1" s="4">
        <v>44652</v>
      </c>
      <c r="AP1" s="4">
        <v>44682</v>
      </c>
      <c r="AQ1" s="4">
        <v>44713</v>
      </c>
      <c r="AR1" s="4"/>
    </row>
    <row r="4" spans="1:45" ht="31.5" customHeight="1" x14ac:dyDescent="0.35">
      <c r="B4" s="235" t="s">
        <v>44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</row>
    <row r="5" spans="1:45" ht="23.25" customHeight="1" x14ac:dyDescent="0.2">
      <c r="B5" s="234" t="s">
        <v>52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45" ht="21" x14ac:dyDescent="0.35">
      <c r="B6" s="247" t="s">
        <v>46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</row>
    <row r="7" spans="1:45" ht="15.75" hidden="1" x14ac:dyDescent="0.25">
      <c r="B7" s="46"/>
      <c r="C7" s="46"/>
      <c r="D7" s="46"/>
      <c r="E7" s="46"/>
    </row>
    <row r="8" spans="1:45" ht="15.75" hidden="1" x14ac:dyDescent="0.25">
      <c r="B8" s="46"/>
      <c r="C8" s="46"/>
      <c r="D8" s="46"/>
      <c r="E8" s="46"/>
    </row>
    <row r="9" spans="1:45" ht="15.75" hidden="1" x14ac:dyDescent="0.25">
      <c r="B9" s="46"/>
      <c r="C9" s="46"/>
      <c r="D9" s="46"/>
      <c r="E9" s="46"/>
    </row>
    <row r="10" spans="1:45" ht="15.75" hidden="1" x14ac:dyDescent="0.25">
      <c r="B10" s="46"/>
      <c r="C10" s="46"/>
      <c r="D10" s="46"/>
      <c r="E10" s="46"/>
    </row>
    <row r="11" spans="1:45" ht="21" customHeight="1" x14ac:dyDescent="0.25">
      <c r="D11" s="49"/>
      <c r="E11" s="49"/>
    </row>
    <row r="12" spans="1:45" s="6" customFormat="1" ht="27" customHeight="1" x14ac:dyDescent="0.25">
      <c r="A12" s="1"/>
      <c r="B12" s="5"/>
      <c r="C12" s="5"/>
      <c r="D12" s="236"/>
      <c r="E12" s="237"/>
      <c r="F12" s="246">
        <v>2019</v>
      </c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>
        <v>2020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50"/>
      <c r="AD12" s="250">
        <v>2021</v>
      </c>
      <c r="AE12" s="251"/>
      <c r="AF12" s="251"/>
      <c r="AG12" s="251"/>
      <c r="AH12" s="251"/>
      <c r="AI12" s="251"/>
      <c r="AJ12" s="251"/>
      <c r="AK12" s="252"/>
      <c r="AL12" s="250">
        <v>2022</v>
      </c>
      <c r="AM12" s="251"/>
      <c r="AN12" s="251"/>
      <c r="AO12" s="251"/>
      <c r="AP12" s="251"/>
      <c r="AQ12" s="252"/>
      <c r="AR12" s="1"/>
      <c r="AS12" s="1"/>
    </row>
    <row r="13" spans="1:45" s="6" customFormat="1" ht="55.5" customHeight="1" x14ac:dyDescent="0.2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196" t="s">
        <v>26</v>
      </c>
      <c r="AE13" s="196" t="s">
        <v>27</v>
      </c>
      <c r="AF13" s="196" t="s">
        <v>32</v>
      </c>
      <c r="AG13" s="196" t="s">
        <v>33</v>
      </c>
      <c r="AH13" s="196" t="s">
        <v>48</v>
      </c>
      <c r="AI13" s="196" t="s">
        <v>35</v>
      </c>
      <c r="AJ13" s="196" t="s">
        <v>36</v>
      </c>
      <c r="AK13" s="196" t="s">
        <v>37</v>
      </c>
      <c r="AL13" s="110" t="s">
        <v>26</v>
      </c>
      <c r="AM13" s="205" t="s">
        <v>27</v>
      </c>
      <c r="AN13" s="205" t="s">
        <v>28</v>
      </c>
      <c r="AO13" s="205" t="s">
        <v>29</v>
      </c>
      <c r="AP13" s="205" t="s">
        <v>30</v>
      </c>
      <c r="AQ13" s="205" t="s">
        <v>31</v>
      </c>
      <c r="AR13" s="205" t="s">
        <v>51</v>
      </c>
      <c r="AS13" s="1"/>
    </row>
    <row r="14" spans="1:45" s="9" customFormat="1" ht="25.15" customHeight="1" x14ac:dyDescent="0.2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140.38709677419354</v>
      </c>
      <c r="AG14" s="192">
        <v>131.41935483870967</v>
      </c>
      <c r="AH14" s="194">
        <v>121</v>
      </c>
      <c r="AI14" s="197">
        <v>119</v>
      </c>
      <c r="AJ14" s="200">
        <v>0</v>
      </c>
      <c r="AK14" s="202">
        <v>81</v>
      </c>
      <c r="AL14" s="204">
        <v>196.93548387096774</v>
      </c>
      <c r="AM14" s="207">
        <v>290</v>
      </c>
      <c r="AN14" s="209">
        <v>245.48387096774192</v>
      </c>
      <c r="AO14" s="211">
        <v>238</v>
      </c>
      <c r="AP14" s="212">
        <v>250.2258064516129</v>
      </c>
      <c r="AQ14" s="215">
        <v>238.13333333333333</v>
      </c>
      <c r="AR14" s="179">
        <f>+AQ14-AP14</f>
        <v>-12.092473118279571</v>
      </c>
      <c r="AS14" s="8"/>
    </row>
    <row r="15" spans="1:45" s="9" customFormat="1" ht="25.15" customHeight="1" x14ac:dyDescent="0.2">
      <c r="A15" s="7"/>
      <c r="B15" s="216" t="s">
        <v>21</v>
      </c>
      <c r="C15" s="217" t="s">
        <v>16</v>
      </c>
      <c r="D15" s="218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49724.709677419356</v>
      </c>
      <c r="AG15" s="192">
        <v>54785.258064516129</v>
      </c>
      <c r="AH15" s="194">
        <v>55315</v>
      </c>
      <c r="AI15" s="197">
        <v>52245</v>
      </c>
      <c r="AJ15" s="200">
        <v>51317</v>
      </c>
      <c r="AK15" s="202">
        <v>51873</v>
      </c>
      <c r="AL15" s="204">
        <v>51752.774193548386</v>
      </c>
      <c r="AM15" s="207">
        <v>51828</v>
      </c>
      <c r="AN15" s="209">
        <v>53168.967741935485</v>
      </c>
      <c r="AO15" s="211">
        <v>51569</v>
      </c>
      <c r="AP15" s="212">
        <v>53449.032258064515</v>
      </c>
      <c r="AQ15" s="215">
        <v>52796.433333333334</v>
      </c>
      <c r="AR15" s="215">
        <f t="shared" ref="AR15:AR19" si="0">+AQ15-AP15</f>
        <v>-652.59892473118089</v>
      </c>
      <c r="AS15" s="8"/>
    </row>
    <row r="16" spans="1:45" s="9" customFormat="1" ht="25.15" customHeight="1" x14ac:dyDescent="0.2">
      <c r="A16" s="7"/>
      <c r="B16" s="216"/>
      <c r="C16" s="217"/>
      <c r="D16" s="218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28123.064516129034</v>
      </c>
      <c r="AG16" s="192">
        <v>28206.483870967742</v>
      </c>
      <c r="AH16" s="194">
        <v>23786</v>
      </c>
      <c r="AI16" s="197">
        <v>20250</v>
      </c>
      <c r="AJ16" s="200">
        <v>19452</v>
      </c>
      <c r="AK16" s="202">
        <v>18215</v>
      </c>
      <c r="AL16" s="204">
        <v>18888.032258064515</v>
      </c>
      <c r="AM16" s="207">
        <v>18396</v>
      </c>
      <c r="AN16" s="209">
        <v>17351.451612903227</v>
      </c>
      <c r="AO16" s="211">
        <v>18320</v>
      </c>
      <c r="AP16" s="212">
        <v>13453.709677419354</v>
      </c>
      <c r="AQ16" s="215">
        <v>19714.900000000001</v>
      </c>
      <c r="AR16" s="215">
        <f t="shared" si="0"/>
        <v>6261.1903225806473</v>
      </c>
      <c r="AS16" s="8"/>
    </row>
    <row r="17" spans="1:45" s="9" customFormat="1" ht="25.15" customHeight="1" x14ac:dyDescent="0.2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1028.7741935483871</v>
      </c>
      <c r="AG17" s="192">
        <v>380.54838709677421</v>
      </c>
      <c r="AH17" s="194">
        <v>7043</v>
      </c>
      <c r="AI17" s="197">
        <v>11927</v>
      </c>
      <c r="AJ17" s="200">
        <v>12888</v>
      </c>
      <c r="AK17" s="202">
        <v>13261</v>
      </c>
      <c r="AL17" s="204">
        <v>14086.58064516129</v>
      </c>
      <c r="AM17" s="207">
        <v>13689</v>
      </c>
      <c r="AN17" s="209">
        <v>12876.774193548386</v>
      </c>
      <c r="AO17" s="211">
        <v>12892</v>
      </c>
      <c r="AP17" s="212">
        <v>15382.935483870968</v>
      </c>
      <c r="AQ17" s="215">
        <v>10097.700000000001</v>
      </c>
      <c r="AR17" s="215">
        <f t="shared" si="0"/>
        <v>-5285.2354838709671</v>
      </c>
      <c r="AS17" s="8"/>
    </row>
    <row r="18" spans="1:45" s="9" customFormat="1" ht="25.15" customHeight="1" x14ac:dyDescent="0.2">
      <c r="A18" s="8"/>
      <c r="B18" s="10"/>
      <c r="C18" s="181"/>
      <c r="D18" s="223" t="s">
        <v>41</v>
      </c>
      <c r="E18" s="223"/>
      <c r="F18" s="61">
        <f t="shared" ref="F18:Z18" si="1">SUM(F14:F17)</f>
        <v>92343</v>
      </c>
      <c r="G18" s="61">
        <f t="shared" si="1"/>
        <v>94368</v>
      </c>
      <c r="H18" s="61">
        <f t="shared" si="1"/>
        <v>87666</v>
      </c>
      <c r="I18" s="61">
        <f t="shared" si="1"/>
        <v>74982</v>
      </c>
      <c r="J18" s="61">
        <f t="shared" si="1"/>
        <v>79052.387096774197</v>
      </c>
      <c r="K18" s="61">
        <f t="shared" si="1"/>
        <v>86041.633333333331</v>
      </c>
      <c r="L18" s="61">
        <f t="shared" si="1"/>
        <v>87275.419354838712</v>
      </c>
      <c r="M18" s="61">
        <f t="shared" si="1"/>
        <v>85316.967741935485</v>
      </c>
      <c r="N18" s="61">
        <f t="shared" si="1"/>
        <v>89230.9</v>
      </c>
      <c r="O18" s="61">
        <f t="shared" si="1"/>
        <v>81041</v>
      </c>
      <c r="P18" s="61">
        <f t="shared" si="1"/>
        <v>88007.03333333334</v>
      </c>
      <c r="Q18" s="61">
        <f t="shared" si="1"/>
        <v>84715</v>
      </c>
      <c r="R18" s="61">
        <f t="shared" si="1"/>
        <v>85418</v>
      </c>
      <c r="S18" s="61">
        <f t="shared" si="1"/>
        <v>89264</v>
      </c>
      <c r="T18" s="61">
        <f t="shared" si="1"/>
        <v>71268</v>
      </c>
      <c r="U18" s="61">
        <f t="shared" si="1"/>
        <v>72691</v>
      </c>
      <c r="V18" s="61">
        <f t="shared" si="1"/>
        <v>77927</v>
      </c>
      <c r="W18" s="61">
        <f t="shared" si="1"/>
        <v>83238</v>
      </c>
      <c r="X18" s="61">
        <f t="shared" si="1"/>
        <v>87807</v>
      </c>
      <c r="Y18" s="61">
        <f t="shared" si="1"/>
        <v>87725</v>
      </c>
      <c r="Z18" s="61">
        <f t="shared" si="1"/>
        <v>89907</v>
      </c>
      <c r="AA18" s="61">
        <f t="shared" ref="AA18:AG18" si="2">SUM(AA14:AA17)</f>
        <v>83271</v>
      </c>
      <c r="AB18" s="61">
        <f t="shared" si="2"/>
        <v>89540</v>
      </c>
      <c r="AC18" s="61">
        <f t="shared" si="2"/>
        <v>90087</v>
      </c>
      <c r="AD18" s="61">
        <f t="shared" si="2"/>
        <v>84353</v>
      </c>
      <c r="AE18" s="61">
        <f t="shared" si="2"/>
        <v>84580</v>
      </c>
      <c r="AF18" s="61">
        <f t="shared" si="2"/>
        <v>79016.935483870984</v>
      </c>
      <c r="AG18" s="61">
        <f t="shared" si="2"/>
        <v>83503.709677419349</v>
      </c>
      <c r="AH18" s="61">
        <f t="shared" ref="AH18:AQ18" si="3">SUM(AH14:AH17)</f>
        <v>86265</v>
      </c>
      <c r="AI18" s="61">
        <f t="shared" si="3"/>
        <v>84541</v>
      </c>
      <c r="AJ18" s="61">
        <f t="shared" si="3"/>
        <v>83657</v>
      </c>
      <c r="AK18" s="61">
        <f t="shared" si="3"/>
        <v>83430</v>
      </c>
      <c r="AL18" s="61">
        <f t="shared" si="3"/>
        <v>84924.322580645166</v>
      </c>
      <c r="AM18" s="61">
        <f t="shared" si="3"/>
        <v>84203</v>
      </c>
      <c r="AN18" s="61">
        <f t="shared" si="3"/>
        <v>83642.677419354848</v>
      </c>
      <c r="AO18" s="61">
        <f t="shared" si="3"/>
        <v>83019</v>
      </c>
      <c r="AP18" s="61">
        <f t="shared" si="3"/>
        <v>82535.903225806454</v>
      </c>
      <c r="AQ18" s="61">
        <f t="shared" si="3"/>
        <v>82847.166666666672</v>
      </c>
      <c r="AR18" s="61">
        <f>SUM(AR14:AR17)</f>
        <v>311.26344086021982</v>
      </c>
      <c r="AS18" s="8"/>
    </row>
    <row r="19" spans="1:45" s="12" customFormat="1" ht="23.45" customHeight="1" x14ac:dyDescent="0.2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644.35483870967744</v>
      </c>
      <c r="AG19" s="192">
        <v>667.83870967741939</v>
      </c>
      <c r="AH19" s="194">
        <v>729</v>
      </c>
      <c r="AI19" s="197">
        <v>719</v>
      </c>
      <c r="AJ19" s="200">
        <v>697</v>
      </c>
      <c r="AK19" s="202">
        <v>676</v>
      </c>
      <c r="AL19" s="204">
        <v>790.0322580645161</v>
      </c>
      <c r="AM19" s="207">
        <v>860</v>
      </c>
      <c r="AN19" s="209">
        <v>880.87096774193549</v>
      </c>
      <c r="AO19" s="211">
        <v>630</v>
      </c>
      <c r="AP19" s="212">
        <v>571.48387096774195</v>
      </c>
      <c r="AQ19" s="215">
        <v>583.70000000000005</v>
      </c>
      <c r="AR19" s="215">
        <f t="shared" si="0"/>
        <v>12.216129032258095</v>
      </c>
      <c r="AS19" s="11"/>
    </row>
    <row r="20" spans="1:45" s="9" customFormat="1" ht="25.15" customHeight="1" x14ac:dyDescent="0.2">
      <c r="A20" s="8"/>
      <c r="B20" s="72"/>
      <c r="C20" s="73"/>
      <c r="D20" s="65" t="s">
        <v>42</v>
      </c>
      <c r="E20" s="65"/>
      <c r="F20" s="67">
        <f t="shared" ref="F20:Z20" si="4">SUM(F19)</f>
        <v>995</v>
      </c>
      <c r="G20" s="67">
        <f t="shared" si="4"/>
        <v>998</v>
      </c>
      <c r="H20" s="67">
        <f t="shared" si="4"/>
        <v>1074</v>
      </c>
      <c r="I20" s="67">
        <f t="shared" si="4"/>
        <v>1122</v>
      </c>
      <c r="J20" s="67">
        <f t="shared" si="4"/>
        <v>580.64516129032256</v>
      </c>
      <c r="K20" s="67">
        <f t="shared" si="4"/>
        <v>942.36666666666667</v>
      </c>
      <c r="L20" s="67">
        <f t="shared" si="4"/>
        <v>874.45161290322585</v>
      </c>
      <c r="M20" s="67">
        <f t="shared" si="4"/>
        <v>935.48387096774195</v>
      </c>
      <c r="N20" s="67">
        <f t="shared" si="4"/>
        <v>1009.1</v>
      </c>
      <c r="O20" s="67">
        <f t="shared" si="4"/>
        <v>984</v>
      </c>
      <c r="P20" s="67">
        <f t="shared" si="4"/>
        <v>964.36666666666667</v>
      </c>
      <c r="Q20" s="67">
        <f t="shared" si="4"/>
        <v>1016</v>
      </c>
      <c r="R20" s="67">
        <f t="shared" si="4"/>
        <v>1013</v>
      </c>
      <c r="S20" s="67">
        <f t="shared" si="4"/>
        <v>1064</v>
      </c>
      <c r="T20" s="67">
        <f t="shared" si="4"/>
        <v>1060</v>
      </c>
      <c r="U20" s="67">
        <f t="shared" si="4"/>
        <v>1116</v>
      </c>
      <c r="V20" s="67">
        <f t="shared" si="4"/>
        <v>1055</v>
      </c>
      <c r="W20" s="67">
        <f t="shared" si="4"/>
        <v>899</v>
      </c>
      <c r="X20" s="67">
        <f t="shared" si="4"/>
        <v>843</v>
      </c>
      <c r="Y20" s="67">
        <f t="shared" si="4"/>
        <v>882</v>
      </c>
      <c r="Z20" s="67">
        <f t="shared" si="4"/>
        <v>935</v>
      </c>
      <c r="AA20" s="67">
        <f t="shared" ref="AA20:AF20" si="5">SUM(AA19)</f>
        <v>881</v>
      </c>
      <c r="AB20" s="67">
        <f t="shared" si="5"/>
        <v>884</v>
      </c>
      <c r="AC20" s="67">
        <f t="shared" si="5"/>
        <v>892</v>
      </c>
      <c r="AD20" s="67">
        <f t="shared" si="5"/>
        <v>785</v>
      </c>
      <c r="AE20" s="67">
        <f t="shared" si="5"/>
        <v>849</v>
      </c>
      <c r="AF20" s="67">
        <f t="shared" si="5"/>
        <v>644.35483870967744</v>
      </c>
      <c r="AG20" s="67">
        <f t="shared" ref="AG20:AH20" si="6">SUM(AG19)</f>
        <v>667.83870967741939</v>
      </c>
      <c r="AH20" s="67">
        <f t="shared" si="6"/>
        <v>729</v>
      </c>
      <c r="AI20" s="67">
        <f t="shared" ref="AI20:AL20" si="7">SUM(AI19)</f>
        <v>719</v>
      </c>
      <c r="AJ20" s="67">
        <f t="shared" si="7"/>
        <v>697</v>
      </c>
      <c r="AK20" s="67">
        <f t="shared" si="7"/>
        <v>676</v>
      </c>
      <c r="AL20" s="67">
        <f t="shared" si="7"/>
        <v>790.0322580645161</v>
      </c>
      <c r="AM20" s="67">
        <f t="shared" ref="AM20:AN20" si="8">SUM(AM19)</f>
        <v>860</v>
      </c>
      <c r="AN20" s="67">
        <f t="shared" si="8"/>
        <v>880.87096774193549</v>
      </c>
      <c r="AO20" s="67">
        <f t="shared" ref="AO20:AQ20" si="9">SUM(AO19)</f>
        <v>630</v>
      </c>
      <c r="AP20" s="67">
        <f t="shared" si="9"/>
        <v>571.48387096774195</v>
      </c>
      <c r="AQ20" s="67">
        <f t="shared" si="9"/>
        <v>583.70000000000005</v>
      </c>
      <c r="AR20" s="67">
        <f>SUM(AR19)</f>
        <v>12.216129032258095</v>
      </c>
      <c r="AS20" s="8"/>
    </row>
    <row r="21" spans="1:45" s="76" customFormat="1" ht="25.15" customHeight="1" x14ac:dyDescent="0.2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45" s="12" customFormat="1" ht="37.5" customHeight="1" x14ac:dyDescent="0.2">
      <c r="A22" s="11"/>
      <c r="B22" s="74"/>
      <c r="C22" s="75"/>
      <c r="D22" s="221" t="s">
        <v>45</v>
      </c>
      <c r="E22" s="222"/>
      <c r="F22" s="180">
        <f t="shared" ref="F22:Q22" si="10">SUM(F18,F20)</f>
        <v>93338</v>
      </c>
      <c r="G22" s="180">
        <f t="shared" si="10"/>
        <v>95366</v>
      </c>
      <c r="H22" s="180">
        <f t="shared" si="10"/>
        <v>88740</v>
      </c>
      <c r="I22" s="180">
        <f t="shared" si="10"/>
        <v>76104</v>
      </c>
      <c r="J22" s="180">
        <f t="shared" si="10"/>
        <v>79633.032258064515</v>
      </c>
      <c r="K22" s="180">
        <f t="shared" si="10"/>
        <v>86984</v>
      </c>
      <c r="L22" s="180">
        <f t="shared" si="10"/>
        <v>88149.870967741939</v>
      </c>
      <c r="M22" s="180">
        <f t="shared" si="10"/>
        <v>86252.451612903227</v>
      </c>
      <c r="N22" s="180">
        <f t="shared" si="10"/>
        <v>90240</v>
      </c>
      <c r="O22" s="180">
        <f t="shared" si="10"/>
        <v>82025</v>
      </c>
      <c r="P22" s="180">
        <f t="shared" si="10"/>
        <v>88971.400000000009</v>
      </c>
      <c r="Q22" s="180">
        <f t="shared" si="10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11">SUM(X18,X20)</f>
        <v>88650</v>
      </c>
      <c r="Y22" s="180">
        <f t="shared" si="11"/>
        <v>88607</v>
      </c>
      <c r="Z22" s="180">
        <f t="shared" si="11"/>
        <v>90842</v>
      </c>
      <c r="AA22" s="180">
        <f t="shared" si="11"/>
        <v>84152</v>
      </c>
      <c r="AB22" s="180">
        <f t="shared" si="11"/>
        <v>90424</v>
      </c>
      <c r="AC22" s="185">
        <f t="shared" si="11"/>
        <v>90979</v>
      </c>
      <c r="AD22" s="186">
        <f>SUM(AD18,AD20)</f>
        <v>85138</v>
      </c>
      <c r="AE22" s="188">
        <f>SUM(AE18,AE20)+1</f>
        <v>85430</v>
      </c>
      <c r="AF22" s="191">
        <f t="shared" ref="AF22" si="12">+AF18+AF20</f>
        <v>79661.290322580666</v>
      </c>
      <c r="AG22" s="193">
        <f t="shared" ref="AG22" si="13">+AG18+AG20</f>
        <v>84171.548387096773</v>
      </c>
      <c r="AH22" s="195">
        <f t="shared" ref="AH22:AL22" si="14">+AH18+AH20</f>
        <v>86994</v>
      </c>
      <c r="AI22" s="198">
        <f t="shared" si="14"/>
        <v>85260</v>
      </c>
      <c r="AJ22" s="199">
        <f t="shared" si="14"/>
        <v>84354</v>
      </c>
      <c r="AK22" s="201">
        <f t="shared" si="14"/>
        <v>84106</v>
      </c>
      <c r="AL22" s="203">
        <f t="shared" si="14"/>
        <v>85714.354838709682</v>
      </c>
      <c r="AM22" s="206">
        <f t="shared" ref="AM22:AN22" si="15">+AM18+AM20</f>
        <v>85063</v>
      </c>
      <c r="AN22" s="208">
        <f t="shared" si="15"/>
        <v>84523.548387096787</v>
      </c>
      <c r="AO22" s="210">
        <f t="shared" ref="AO22:AQ22" si="16">+AO18+AO20</f>
        <v>83649</v>
      </c>
      <c r="AP22" s="213">
        <f t="shared" si="16"/>
        <v>83107.387096774197</v>
      </c>
      <c r="AQ22" s="214">
        <f t="shared" si="16"/>
        <v>83430.866666666669</v>
      </c>
      <c r="AR22" s="180">
        <f>+AR18+AR20</f>
        <v>323.47956989247791</v>
      </c>
      <c r="AS22" s="11"/>
    </row>
    <row r="23" spans="1:45" s="11" customFormat="1" ht="21" customHeight="1" x14ac:dyDescent="0.2">
      <c r="A23" s="68"/>
      <c r="B23" s="68"/>
      <c r="C23" s="68"/>
      <c r="D23" s="104"/>
      <c r="E23" s="104"/>
    </row>
    <row r="24" spans="1:45" ht="15" x14ac:dyDescent="0.25">
      <c r="B24" s="15"/>
      <c r="D24" s="19"/>
      <c r="E24" s="16"/>
      <c r="F24" s="3"/>
      <c r="H24" s="3"/>
      <c r="N24" s="3"/>
      <c r="AJ24" s="3"/>
      <c r="AK24" s="3"/>
      <c r="AL24" s="3"/>
      <c r="AM24" s="3"/>
      <c r="AN24" s="3"/>
      <c r="AO24" s="3"/>
      <c r="AP24" s="3"/>
      <c r="AQ24" s="3"/>
    </row>
    <row r="25" spans="1:45" ht="14.25" customHeight="1" x14ac:dyDescent="0.2">
      <c r="B25" s="69"/>
      <c r="C25" s="69"/>
      <c r="D25" s="69"/>
      <c r="E25" s="69"/>
    </row>
    <row r="26" spans="1:45" ht="18.600000000000001" customHeight="1" x14ac:dyDescent="0.2">
      <c r="B26" s="69"/>
      <c r="C26" s="69"/>
      <c r="D26" s="69"/>
      <c r="E26" s="69"/>
      <c r="F26" s="3"/>
      <c r="G26" s="3"/>
    </row>
    <row r="27" spans="1:45" ht="15" customHeight="1" x14ac:dyDescent="0.25">
      <c r="B27" s="20"/>
      <c r="C27" s="20"/>
      <c r="D27" s="20"/>
      <c r="E27" s="21"/>
    </row>
    <row r="28" spans="1:45" x14ac:dyDescent="0.2">
      <c r="B28" s="25"/>
    </row>
    <row r="29" spans="1:45" x14ac:dyDescent="0.2">
      <c r="B29" s="25"/>
    </row>
    <row r="30" spans="1:45" ht="18" customHeight="1" x14ac:dyDescent="0.2"/>
    <row r="47" spans="4:4" x14ac:dyDescent="0.2">
      <c r="D47" s="38"/>
    </row>
    <row r="49" spans="5:5" x14ac:dyDescent="0.2">
      <c r="E49" s="4"/>
    </row>
    <row r="80" ht="8.25" customHeight="1" x14ac:dyDescent="0.2"/>
    <row r="81" ht="14.25" customHeight="1" x14ac:dyDescent="0.2"/>
  </sheetData>
  <mergeCells count="13">
    <mergeCell ref="B5:AR5"/>
    <mergeCell ref="B4:AR4"/>
    <mergeCell ref="D22:E22"/>
    <mergeCell ref="F12:Q12"/>
    <mergeCell ref="B15:B16"/>
    <mergeCell ref="C15:C16"/>
    <mergeCell ref="D15:D16"/>
    <mergeCell ref="B6:AR6"/>
    <mergeCell ref="D12:E12"/>
    <mergeCell ref="R12:AC12"/>
    <mergeCell ref="D18:E18"/>
    <mergeCell ref="AD12:AK12"/>
    <mergeCell ref="AL12:AQ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21-22</vt:lpstr>
      <vt:lpstr>'LÍQUIDOS DE GAS NATURAL'!Área_de_impresión</vt:lpstr>
      <vt:lpstr>'LÍQUIDOS DE GAS NATURAL 21-22'!Área_de_impresión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2022-04-18T21:20:21Z</cp:lastPrinted>
  <dcterms:created xsi:type="dcterms:W3CDTF">1997-07-01T22:48:52Z</dcterms:created>
  <dcterms:modified xsi:type="dcterms:W3CDTF">2022-07-12T21:13:27Z</dcterms:modified>
</cp:coreProperties>
</file>